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831"/>
  </bookViews>
  <sheets>
    <sheet name="Cuadro 10 RCN" sheetId="46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46" l="1"/>
  <c r="B48" i="46"/>
  <c r="C36" i="46"/>
  <c r="C35" i="46" s="1"/>
  <c r="B36" i="46"/>
  <c r="B35" i="46" s="1"/>
  <c r="C30" i="46"/>
  <c r="C23" i="46" s="1"/>
  <c r="B30" i="46"/>
  <c r="B23" i="46" s="1"/>
  <c r="C25" i="46"/>
  <c r="C22" i="46" s="1"/>
  <c r="C21" i="46" s="1"/>
  <c r="B25" i="46"/>
  <c r="B22" i="46" s="1"/>
  <c r="B21" i="46" s="1"/>
  <c r="C24" i="46"/>
  <c r="B24" i="46"/>
  <c r="E104" i="46" l="1"/>
  <c r="D104" i="46"/>
  <c r="E103" i="46"/>
  <c r="D103" i="46"/>
  <c r="E102" i="46"/>
  <c r="D102" i="46"/>
  <c r="E101" i="46"/>
  <c r="D101" i="46"/>
  <c r="E100" i="46"/>
  <c r="D100" i="46"/>
  <c r="E99" i="46"/>
  <c r="C99" i="46"/>
  <c r="D99" i="46" s="1"/>
  <c r="B99" i="46"/>
  <c r="E98" i="46"/>
  <c r="D98" i="46"/>
  <c r="E97" i="46"/>
  <c r="D97" i="46"/>
  <c r="E96" i="46"/>
  <c r="D96" i="46"/>
  <c r="E95" i="46"/>
  <c r="D95" i="46"/>
  <c r="C94" i="46"/>
  <c r="D94" i="46" s="1"/>
  <c r="B94" i="46"/>
  <c r="B93" i="46"/>
  <c r="E92" i="46"/>
  <c r="D92" i="46"/>
  <c r="E91" i="46"/>
  <c r="D91" i="46"/>
  <c r="E90" i="46"/>
  <c r="C90" i="46"/>
  <c r="D90" i="46" s="1"/>
  <c r="B90" i="46"/>
  <c r="E89" i="46"/>
  <c r="D89" i="46"/>
  <c r="E88" i="46"/>
  <c r="D88" i="46"/>
  <c r="E87" i="46"/>
  <c r="D87" i="46"/>
  <c r="D86" i="46"/>
  <c r="C86" i="46"/>
  <c r="C81" i="46" s="1"/>
  <c r="B86" i="46"/>
  <c r="E86" i="46" s="1"/>
  <c r="E85" i="46"/>
  <c r="D85" i="46"/>
  <c r="E84" i="46"/>
  <c r="D84" i="46"/>
  <c r="E83" i="46"/>
  <c r="D83" i="46"/>
  <c r="E82" i="46"/>
  <c r="D82" i="46"/>
  <c r="C82" i="46"/>
  <c r="B82" i="46"/>
  <c r="B81" i="46" s="1"/>
  <c r="E79" i="46"/>
  <c r="D79" i="46"/>
  <c r="E77" i="46"/>
  <c r="D77" i="46"/>
  <c r="E76" i="46"/>
  <c r="D76" i="46"/>
  <c r="E75" i="46"/>
  <c r="D75" i="46"/>
  <c r="E74" i="46"/>
  <c r="D74" i="46"/>
  <c r="D73" i="46"/>
  <c r="C73" i="46"/>
  <c r="B73" i="46"/>
  <c r="E73" i="46" s="1"/>
  <c r="E72" i="46"/>
  <c r="D72" i="46"/>
  <c r="E71" i="46"/>
  <c r="D71" i="46"/>
  <c r="E70" i="46"/>
  <c r="D70" i="46"/>
  <c r="E69" i="46"/>
  <c r="D69" i="46"/>
  <c r="C69" i="46"/>
  <c r="B69" i="46"/>
  <c r="B67" i="46" s="1"/>
  <c r="E67" i="46" s="1"/>
  <c r="E68" i="46"/>
  <c r="D68" i="46"/>
  <c r="C67" i="46"/>
  <c r="D67" i="46" s="1"/>
  <c r="E66" i="46"/>
  <c r="D66" i="46"/>
  <c r="E65" i="46"/>
  <c r="D65" i="46"/>
  <c r="E64" i="46"/>
  <c r="D64" i="46"/>
  <c r="E63" i="46"/>
  <c r="C63" i="46"/>
  <c r="B63" i="46"/>
  <c r="D63" i="46" s="1"/>
  <c r="E62" i="46"/>
  <c r="D62" i="46"/>
  <c r="C61" i="46"/>
  <c r="C60" i="46" s="1"/>
  <c r="B61" i="46"/>
  <c r="B60" i="46" s="1"/>
  <c r="E60" i="46" s="1"/>
  <c r="E59" i="46"/>
  <c r="D59" i="46"/>
  <c r="E58" i="46"/>
  <c r="D58" i="46"/>
  <c r="E57" i="46"/>
  <c r="D57" i="46"/>
  <c r="E56" i="46"/>
  <c r="D56" i="46"/>
  <c r="E55" i="46"/>
  <c r="D55" i="46"/>
  <c r="E54" i="46"/>
  <c r="D54" i="46"/>
  <c r="E53" i="46"/>
  <c r="D53" i="46"/>
  <c r="E52" i="46"/>
  <c r="D52" i="46"/>
  <c r="E51" i="46"/>
  <c r="D51" i="46"/>
  <c r="E50" i="46"/>
  <c r="D50" i="46"/>
  <c r="E49" i="46"/>
  <c r="D49" i="46"/>
  <c r="E48" i="46"/>
  <c r="D48" i="46"/>
  <c r="E47" i="46"/>
  <c r="D47" i="46"/>
  <c r="E46" i="46"/>
  <c r="D46" i="46"/>
  <c r="E45" i="46"/>
  <c r="D45" i="46"/>
  <c r="E44" i="46"/>
  <c r="D44" i="46"/>
  <c r="E43" i="46"/>
  <c r="D43" i="46"/>
  <c r="E42" i="46"/>
  <c r="D42" i="46"/>
  <c r="E41" i="46"/>
  <c r="D41" i="46"/>
  <c r="E40" i="46"/>
  <c r="D40" i="46"/>
  <c r="E39" i="46"/>
  <c r="D39" i="46"/>
  <c r="E38" i="46"/>
  <c r="D38" i="46"/>
  <c r="E37" i="46"/>
  <c r="D37" i="46"/>
  <c r="D36" i="46"/>
  <c r="E36" i="46"/>
  <c r="D35" i="46"/>
  <c r="E35" i="46"/>
  <c r="E34" i="46"/>
  <c r="D34" i="46"/>
  <c r="E33" i="46"/>
  <c r="D33" i="46"/>
  <c r="E32" i="46"/>
  <c r="D32" i="46"/>
  <c r="E31" i="46"/>
  <c r="D31" i="46"/>
  <c r="E29" i="46"/>
  <c r="D29" i="46"/>
  <c r="E28" i="46"/>
  <c r="D28" i="46"/>
  <c r="E27" i="46"/>
  <c r="D27" i="46"/>
  <c r="E94" i="46" l="1"/>
  <c r="C93" i="46"/>
  <c r="D93" i="46" s="1"/>
  <c r="E23" i="46"/>
  <c r="B20" i="46"/>
  <c r="D23" i="46"/>
  <c r="C20" i="46"/>
  <c r="D60" i="46"/>
  <c r="D81" i="46"/>
  <c r="C80" i="46"/>
  <c r="E81" i="46"/>
  <c r="B80" i="46"/>
  <c r="D30" i="46"/>
  <c r="D61" i="46"/>
  <c r="E30" i="46"/>
  <c r="E61" i="46"/>
  <c r="E93" i="46" l="1"/>
  <c r="C78" i="46"/>
  <c r="D80" i="46"/>
  <c r="C19" i="46"/>
  <c r="D20" i="46"/>
  <c r="C17" i="46"/>
  <c r="E20" i="46"/>
  <c r="B17" i="46"/>
  <c r="B78" i="46"/>
  <c r="E80" i="46"/>
  <c r="E78" i="46" l="1"/>
  <c r="E17" i="46"/>
  <c r="D17" i="46"/>
  <c r="C18" i="46"/>
  <c r="C16" i="46"/>
  <c r="D78" i="46"/>
  <c r="C15" i="46" l="1"/>
  <c r="C105" i="46" l="1"/>
  <c r="E26" i="46" l="1"/>
  <c r="D26" i="46"/>
  <c r="D25" i="46" l="1"/>
  <c r="E25" i="46"/>
  <c r="B19" i="46" l="1"/>
  <c r="D22" i="46"/>
  <c r="E22" i="46"/>
  <c r="E24" i="46"/>
  <c r="D24" i="46"/>
  <c r="D21" i="46" l="1"/>
  <c r="E21" i="46"/>
  <c r="B16" i="46"/>
  <c r="B18" i="46"/>
  <c r="D19" i="46"/>
  <c r="E19" i="46"/>
  <c r="B15" i="46" l="1"/>
  <c r="E16" i="46"/>
  <c r="D16" i="46"/>
  <c r="D18" i="46"/>
  <c r="E18" i="46"/>
  <c r="B105" i="46" l="1"/>
  <c r="E15" i="46"/>
  <c r="D15" i="46"/>
  <c r="D105" i="46" l="1"/>
  <c r="E105" i="46"/>
</calcChain>
</file>

<file path=xl/sharedStrings.xml><?xml version="1.0" encoding="utf-8"?>
<sst xmlns="http://schemas.openxmlformats.org/spreadsheetml/2006/main" count="112" uniqueCount="92">
  <si>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</si>
  <si>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</si>
  <si>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</si>
  <si>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</si>
  <si>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</si>
  <si>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</si>
  <si>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</si>
  <si>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</si>
  <si>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</si>
  <si>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</si>
  <si>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</si>
  <si>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</si>
  <si>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</si>
  <si>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</si>
  <si>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</si>
  <si>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</si>
  <si>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</si>
  <si>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</si>
  <si>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</si>
  <si>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</si>
  <si>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</si>
  <si>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</si>
  <si>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</si>
  <si>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</si>
  <si>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</si>
  <si>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</si>
  <si>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</si>
  <si>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</si>
  <si>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</si>
  <si>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</si>
  <si>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</si>
  <si>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</si>
  <si>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</si>
  <si>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</si>
  <si>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</si>
  <si>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</si>
  <si>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</si>
  <si>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</si>
  <si>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</si>
  <si>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</si>
  <si>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</si>
  <si>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</si>
  <si>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</si>
  <si>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</si>
  <si>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</si>
  <si>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</si>
  <si>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</si>
  <si>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</si>
  <si>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</si>
  <si>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</si>
  <si>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</si>
  <si>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</si>
  <si>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</si>
  <si>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</si>
  <si>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</si>
  <si>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</si>
  <si>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</si>
  <si>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</si>
  <si>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</si>
  <si>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</si>
  <si>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</si>
  <si>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</si>
  <si>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</si>
  <si>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2.  Inversión de cartera</t>
  </si>
  <si>
    <t xml:space="preserve">             3.  Otra inversión</t>
  </si>
  <si>
    <t xml:space="preserve">                   3.2  Pasivos</t>
  </si>
  <si>
    <t xml:space="preserve">             4.  Activos de reserva</t>
  </si>
  <si>
    <t>(En millones de balboas)</t>
  </si>
  <si>
    <t>0.0 Cuando la cantidad es menor a la unidad o fracción decimal adoptada, para la expresión del dato.</t>
  </si>
  <si>
    <t>NOTA: La diferencia que se observa entre el total y los parciales se debe al redondeo.</t>
  </si>
  <si>
    <t>2023 (P)</t>
  </si>
  <si>
    <t>2024 (E)</t>
  </si>
  <si>
    <t>DE PANAMÁ, SEGÚN PARTIDA: AÑOS 2023-24</t>
  </si>
  <si>
    <t>2023-24 (E)</t>
  </si>
  <si>
    <t>2024-23 (E)</t>
  </si>
  <si>
    <t xml:space="preserve">                1.  Mercancías generales</t>
  </si>
  <si>
    <t xml:space="preserve">                       1.1.3  Otro capital</t>
  </si>
  <si>
    <t xml:space="preserve">                       1.1.2  Utilidades reinvertidas</t>
  </si>
  <si>
    <t xml:space="preserve">                       1.2.2  Utilidades reinvertidas</t>
  </si>
  <si>
    <t xml:space="preserve">                       1.2.3  Otro capital</t>
  </si>
  <si>
    <t xml:space="preserve">                  2.1  Activos</t>
  </si>
  <si>
    <t xml:space="preserve">                  2.2  Pasivos</t>
  </si>
  <si>
    <t xml:space="preserve">                  3.1  Activos</t>
  </si>
  <si>
    <t xml:space="preserve">                         3.1.1  Créditos comerciales</t>
  </si>
  <si>
    <t xml:space="preserve">                         3.1.2  Préstamos</t>
  </si>
  <si>
    <t xml:space="preserve">                         3.1.3  Moneda y depósitos</t>
  </si>
  <si>
    <t xml:space="preserve">                         3.1.4  Otros activos</t>
  </si>
  <si>
    <t xml:space="preserve">                         3.2.1  Créditos comerciales</t>
  </si>
  <si>
    <t xml:space="preserve">                         3.2.2  Préstamos</t>
  </si>
  <si>
    <t xml:space="preserve">                         3.2.3  Moneda y depósitos</t>
  </si>
  <si>
    <t xml:space="preserve">                         3.2.4  Otros pasivos</t>
  </si>
  <si>
    <t>III.   Errores y omisiones netos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</si>
</sst>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3" borderId="7" xfId="0" applyNumberFormat="1" applyFont="1" applyFill="1" applyBorder="1" applyAlignment="1" applyProtection="1">
      <alignment horizontal="right"/>
    </xf>
    <xf numFmtId="164" fontId="2" fillId="3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3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0" fontId="2" fillId="4" borderId="1" xfId="0" applyNumberFormat="1" applyFont="1" applyFill="1" applyBorder="1" applyAlignment="1">
      <alignment vertical="center"/>
    </xf>
    <xf numFmtId="0" fontId="2" fillId="4" borderId="5" xfId="0" applyNumberFormat="1" applyFont="1" applyFill="1" applyBorder="1" applyAlignment="1">
      <alignment vertical="center"/>
    </xf>
    <xf numFmtId="0" fontId="2" fillId="4" borderId="1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 applyProtection="1">
      <alignment horizontal="right"/>
    </xf>
    <xf numFmtId="164" fontId="1" fillId="3" borderId="6" xfId="0" applyNumberFormat="1" applyFont="1" applyFill="1" applyBorder="1" applyAlignment="1" applyProtection="1">
      <alignment horizontal="right"/>
    </xf>
    <xf numFmtId="164" fontId="3" fillId="3" borderId="6" xfId="0" applyNumberFormat="1" applyFont="1" applyFill="1" applyBorder="1" applyAlignment="1" applyProtection="1">
      <alignment horizontal="right"/>
    </xf>
    <xf numFmtId="164" fontId="1" fillId="0" borderId="6" xfId="0" applyNumberFormat="1" applyFont="1" applyFill="1" applyBorder="1" applyAlignment="1" applyProtection="1">
      <alignment horizontal="right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11" xfId="0" applyNumberFormat="1" applyFont="1" applyFill="1" applyBorder="1" applyAlignment="1">
      <alignment horizontal="center" vertical="center"/>
    </xf>
    <xf numFmtId="0" fontId="2" fillId="4" borderId="9" xfId="0" applyNumberFormat="1" applyFont="1" applyFill="1" applyBorder="1" applyAlignment="1">
      <alignment horizontal="center" vertical="center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164" fontId="2" fillId="4" borderId="8" xfId="0" quotePrefix="1" applyNumberFormat="1" applyFont="1" applyFill="1" applyBorder="1" applyAlignment="1">
      <alignment horizontal="center" vertical="center"/>
    </xf>
    <xf numFmtId="164" fontId="2" fillId="4" borderId="7" xfId="0" quotePrefix="1" applyNumberFormat="1" applyFont="1" applyFill="1" applyBorder="1" applyAlignment="1">
      <alignment horizontal="center" vertical="center"/>
    </xf>
    <xf numFmtId="164" fontId="2" fillId="4" borderId="10" xfId="0" quotePrefix="1" applyNumberFormat="1" applyFont="1" applyFill="1" applyBorder="1" applyAlignment="1">
      <alignment horizontal="center" vertical="center"/>
    </xf>
    <xf numFmtId="164" fontId="2" fillId="4" borderId="2" xfId="0" quotePrefix="1" applyNumberFormat="1" applyFont="1" applyFill="1" applyBorder="1" applyAlignment="1">
      <alignment horizontal="center" vertical="center"/>
    </xf>
    <xf numFmtId="164" fontId="2" fillId="4" borderId="6" xfId="0" quotePrefix="1" applyNumberFormat="1" applyFont="1" applyFill="1" applyBorder="1" applyAlignment="1">
      <alignment horizontal="center" vertical="center"/>
    </xf>
    <xf numFmtId="164" fontId="2" fillId="4" borderId="11" xfId="0" quotePrefix="1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15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4" t="s">
        <v>9</v>
      </c>
      <c r="B1" s="44"/>
      <c r="C1" s="44"/>
      <c r="D1" s="44"/>
      <c r="E1" s="44"/>
    </row>
    <row r="2" spans="1:5" ht="12.75" customHeight="1" x14ac:dyDescent="0.2">
      <c r="A2" s="45" t="s">
        <v>10</v>
      </c>
      <c r="B2" s="45"/>
      <c r="C2" s="45"/>
      <c r="D2" s="45"/>
      <c r="E2" s="45"/>
    </row>
    <row r="3" spans="1:5" ht="12.75" customHeight="1" x14ac:dyDescent="0.2">
      <c r="A3" s="44" t="s">
        <v>11</v>
      </c>
      <c r="B3" s="44"/>
      <c r="C3" s="44"/>
      <c r="D3" s="44"/>
      <c r="E3" s="44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3" t="s">
        <v>0</v>
      </c>
      <c r="B5" s="43"/>
      <c r="C5" s="43"/>
      <c r="D5" s="43"/>
      <c r="E5" s="43"/>
    </row>
    <row r="6" spans="1:5" ht="12.75" customHeight="1" x14ac:dyDescent="0.2">
      <c r="A6" s="43" t="s">
        <v>72</v>
      </c>
      <c r="B6" s="43"/>
      <c r="C6" s="43"/>
      <c r="D6" s="43"/>
      <c r="E6" s="43"/>
    </row>
    <row r="7" spans="1:5" ht="12.75" customHeight="1" x14ac:dyDescent="0.2">
      <c r="A7" s="43" t="s">
        <v>1</v>
      </c>
      <c r="B7" s="43"/>
      <c r="C7" s="43"/>
      <c r="D7" s="43"/>
      <c r="E7" s="43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18"/>
      <c r="B9" s="28" t="s">
        <v>2</v>
      </c>
      <c r="C9" s="29"/>
      <c r="D9" s="30" t="s">
        <v>3</v>
      </c>
      <c r="E9" s="31"/>
    </row>
    <row r="10" spans="1:5" ht="14.1" customHeight="1" x14ac:dyDescent="0.2">
      <c r="A10" s="19"/>
      <c r="B10" s="32" t="s">
        <v>67</v>
      </c>
      <c r="C10" s="33"/>
      <c r="D10" s="20" t="s">
        <v>4</v>
      </c>
      <c r="E10" s="21" t="s">
        <v>5</v>
      </c>
    </row>
    <row r="11" spans="1:5" ht="14.1" customHeight="1" x14ac:dyDescent="0.2">
      <c r="A11" s="22" t="s">
        <v>6</v>
      </c>
      <c r="B11" s="34" t="s">
        <v>70</v>
      </c>
      <c r="C11" s="34" t="s">
        <v>71</v>
      </c>
      <c r="D11" s="37" t="s">
        <v>73</v>
      </c>
      <c r="E11" s="40" t="s">
        <v>74</v>
      </c>
    </row>
    <row r="12" spans="1:5" ht="14.1" customHeight="1" x14ac:dyDescent="0.2">
      <c r="A12" s="19"/>
      <c r="B12" s="35"/>
      <c r="C12" s="35"/>
      <c r="D12" s="38"/>
      <c r="E12" s="41"/>
    </row>
    <row r="13" spans="1:5" ht="14.1" customHeight="1" x14ac:dyDescent="0.2">
      <c r="A13" s="23"/>
      <c r="B13" s="36"/>
      <c r="C13" s="36"/>
      <c r="D13" s="39"/>
      <c r="E13" s="42"/>
    </row>
    <row r="14" spans="1:5" ht="6" customHeight="1" x14ac:dyDescent="0.2">
      <c r="A14" s="8"/>
      <c r="B14" s="9"/>
      <c r="C14" s="9"/>
      <c r="D14" s="9"/>
      <c r="E14" s="10"/>
    </row>
    <row r="15" spans="1:5" ht="14.1" customHeight="1" x14ac:dyDescent="0.2">
      <c r="A15" s="1" t="s">
        <v>13</v>
      </c>
      <c r="B15" s="3">
        <f>B16+B17</f>
        <v>-2581.0013394500129</v>
      </c>
      <c r="C15" s="3">
        <f>C16+C17</f>
        <v>1672.2214311799908</v>
      </c>
      <c r="D15" s="3">
        <f>+C15-B15</f>
        <v>4253.2227706300037</v>
      </c>
      <c r="E15" s="24">
        <f>IF(B15=0,0,+C15/B15*100-100)</f>
        <v>-164.7896382547529</v>
      </c>
    </row>
    <row r="16" spans="1:5" ht="12.95" customHeight="1" x14ac:dyDescent="0.2">
      <c r="A16" s="1" t="s">
        <v>16</v>
      </c>
      <c r="B16" s="2">
        <f>B19+B74</f>
        <v>41442.158205699998</v>
      </c>
      <c r="C16" s="2">
        <f>C19+C74</f>
        <v>41450.472820699993</v>
      </c>
      <c r="D16" s="2">
        <f t="shared" ref="D16:D79" si="0">+C16-B16</f>
        <v>8.3146149999956833</v>
      </c>
      <c r="E16" s="25">
        <f t="shared" ref="E16:E79" si="1">IF(B16=0,0,+C16/B16*100-100)</f>
        <v>2.0063180490566879E-2</v>
      </c>
    </row>
    <row r="17" spans="1:5" ht="12.95" customHeight="1" x14ac:dyDescent="0.2">
      <c r="A17" s="1" t="s">
        <v>17</v>
      </c>
      <c r="B17" s="2">
        <f>B20+B75</f>
        <v>-44023.159545150011</v>
      </c>
      <c r="C17" s="2">
        <f>C20+C75</f>
        <v>-39778.251389520003</v>
      </c>
      <c r="D17" s="2">
        <f t="shared" si="0"/>
        <v>4244.908155630008</v>
      </c>
      <c r="E17" s="25">
        <f t="shared" si="1"/>
        <v>-9.6424432037333503</v>
      </c>
    </row>
    <row r="18" spans="1:5" ht="12.95" customHeight="1" x14ac:dyDescent="0.2">
      <c r="A18" s="1" t="s">
        <v>14</v>
      </c>
      <c r="B18" s="3">
        <f>B19+B20</f>
        <v>-2438.4850259100131</v>
      </c>
      <c r="C18" s="3">
        <f>C19+C20</f>
        <v>1850.9470259899972</v>
      </c>
      <c r="D18" s="3">
        <f t="shared" si="0"/>
        <v>4289.4320519000103</v>
      </c>
      <c r="E18" s="24">
        <f t="shared" si="1"/>
        <v>-175.90561378572528</v>
      </c>
    </row>
    <row r="19" spans="1:5" ht="12.95" customHeight="1" x14ac:dyDescent="0.2">
      <c r="A19" s="1" t="s">
        <v>15</v>
      </c>
      <c r="B19" s="2">
        <f>B22+B61</f>
        <v>40529.338487329995</v>
      </c>
      <c r="C19" s="2">
        <f>C22+C61</f>
        <v>40570.738679479997</v>
      </c>
      <c r="D19" s="2">
        <f t="shared" si="0"/>
        <v>41.400192150002113</v>
      </c>
      <c r="E19" s="25">
        <f t="shared" si="1"/>
        <v>0.10214869942410587</v>
      </c>
    </row>
    <row r="20" spans="1:5" ht="12.95" customHeight="1" x14ac:dyDescent="0.2">
      <c r="A20" s="1" t="s">
        <v>18</v>
      </c>
      <c r="B20" s="2">
        <f>B23+B67</f>
        <v>-42967.823513240008</v>
      </c>
      <c r="C20" s="2">
        <f>C23+C67</f>
        <v>-38719.79165349</v>
      </c>
      <c r="D20" s="2">
        <f t="shared" si="0"/>
        <v>4248.0318597500082</v>
      </c>
      <c r="E20" s="25">
        <f t="shared" si="1"/>
        <v>-9.8865418641487111</v>
      </c>
    </row>
    <row r="21" spans="1:5" ht="12.95" customHeight="1" x14ac:dyDescent="0.2">
      <c r="A21" s="1" t="s">
        <v>19</v>
      </c>
      <c r="B21" s="3">
        <f>B22+B23</f>
        <v>1195.589927349989</v>
      </c>
      <c r="C21" s="3">
        <f>C22+C23</f>
        <v>5798.8321115399958</v>
      </c>
      <c r="D21" s="3">
        <f t="shared" si="0"/>
        <v>4603.2421841900068</v>
      </c>
      <c r="E21" s="24">
        <f t="shared" si="1"/>
        <v>385.01848157863276</v>
      </c>
    </row>
    <row r="22" spans="1:5" ht="12.95" customHeight="1" x14ac:dyDescent="0.2">
      <c r="A22" s="1" t="s">
        <v>20</v>
      </c>
      <c r="B22" s="2">
        <f>B25+B36</f>
        <v>36779.183299109995</v>
      </c>
      <c r="C22" s="2">
        <f>C25+C36</f>
        <v>36258.245841769996</v>
      </c>
      <c r="D22" s="2">
        <f t="shared" si="0"/>
        <v>-520.93745733999822</v>
      </c>
      <c r="E22" s="25">
        <f t="shared" si="1"/>
        <v>-1.4163921289481323</v>
      </c>
    </row>
    <row r="23" spans="1:5" ht="12.95" customHeight="1" x14ac:dyDescent="0.2">
      <c r="A23" s="1" t="s">
        <v>21</v>
      </c>
      <c r="B23" s="2">
        <f>B30+B48</f>
        <v>-35583.593371760006</v>
      </c>
      <c r="C23" s="2">
        <f>C30+C48</f>
        <v>-30459.413730230001</v>
      </c>
      <c r="D23" s="2">
        <f t="shared" si="0"/>
        <v>5124.179641530005</v>
      </c>
      <c r="E23" s="25">
        <f t="shared" si="1"/>
        <v>-14.400399611121557</v>
      </c>
    </row>
    <row r="24" spans="1:5" ht="12.95" customHeight="1" x14ac:dyDescent="0.2">
      <c r="A24" s="1" t="s">
        <v>22</v>
      </c>
      <c r="B24" s="3">
        <f>B25+B30</f>
        <v>-13018.546466510004</v>
      </c>
      <c r="C24" s="3">
        <f>C25+C30</f>
        <v>-9136.6610093500021</v>
      </c>
      <c r="D24" s="3">
        <f t="shared" si="0"/>
        <v>3881.8854571600023</v>
      </c>
      <c r="E24" s="24">
        <f t="shared" si="1"/>
        <v>-29.818117307842996</v>
      </c>
    </row>
    <row r="25" spans="1:5" ht="12.75" customHeight="1" x14ac:dyDescent="0.2">
      <c r="A25" s="1" t="s">
        <v>23</v>
      </c>
      <c r="B25" s="3">
        <f>B26+B27+B28+B29</f>
        <v>17009.02543772</v>
      </c>
      <c r="C25" s="3">
        <f>C26+C27+C28+C29</f>
        <v>16009.456620919998</v>
      </c>
      <c r="D25" s="3">
        <f t="shared" si="0"/>
        <v>-999.56881680000151</v>
      </c>
      <c r="E25" s="24">
        <f t="shared" si="1"/>
        <v>-5.876696583587389</v>
      </c>
    </row>
    <row r="26" spans="1:5" ht="12.6" customHeight="1" x14ac:dyDescent="0.2">
      <c r="A26" s="1" t="s">
        <v>75</v>
      </c>
      <c r="B26" s="2">
        <v>14714.156427139998</v>
      </c>
      <c r="C26" s="2">
        <v>13433.360863049998</v>
      </c>
      <c r="D26" s="2">
        <f t="shared" si="0"/>
        <v>-1280.79556409</v>
      </c>
      <c r="E26" s="25">
        <f t="shared" si="1"/>
        <v>-8.7045123546980534</v>
      </c>
    </row>
    <row r="27" spans="1:5" ht="12.6" customHeight="1" x14ac:dyDescent="0.2">
      <c r="A27" s="1" t="s">
        <v>24</v>
      </c>
      <c r="B27" s="2">
        <v>0</v>
      </c>
      <c r="C27" s="2">
        <v>0</v>
      </c>
      <c r="D27" s="2">
        <f t="shared" si="0"/>
        <v>0</v>
      </c>
      <c r="E27" s="25">
        <f t="shared" si="1"/>
        <v>0</v>
      </c>
    </row>
    <row r="28" spans="1:5" ht="12.6" customHeight="1" x14ac:dyDescent="0.2">
      <c r="A28" s="1" t="s">
        <v>25</v>
      </c>
      <c r="B28" s="2">
        <v>15.240795160000001</v>
      </c>
      <c r="C28" s="2">
        <v>15.456491010000001</v>
      </c>
      <c r="D28" s="2">
        <f t="shared" si="0"/>
        <v>0.21569584999999947</v>
      </c>
      <c r="E28" s="25">
        <f t="shared" si="1"/>
        <v>1.4152532576915604</v>
      </c>
    </row>
    <row r="29" spans="1:5" ht="12.6" customHeight="1" x14ac:dyDescent="0.2">
      <c r="A29" s="1" t="s">
        <v>26</v>
      </c>
      <c r="B29" s="2">
        <v>2279.6282154200003</v>
      </c>
      <c r="C29" s="2">
        <v>2560.6392668600001</v>
      </c>
      <c r="D29" s="2">
        <f t="shared" si="0"/>
        <v>281.01105143999985</v>
      </c>
      <c r="E29" s="25">
        <f t="shared" si="1"/>
        <v>12.327056207638051</v>
      </c>
    </row>
    <row r="30" spans="1:5" ht="12.75" customHeight="1" x14ac:dyDescent="0.2">
      <c r="A30" s="1" t="s">
        <v>27</v>
      </c>
      <c r="B30" s="3">
        <f>B31+B32+B33+B34</f>
        <v>-30027.571904230004</v>
      </c>
      <c r="C30" s="3">
        <f>C31+C32+C33+C34</f>
        <v>-25146.117630270001</v>
      </c>
      <c r="D30" s="3">
        <f t="shared" si="0"/>
        <v>4881.4542739600038</v>
      </c>
      <c r="E30" s="24">
        <f t="shared" si="1"/>
        <v>-16.256573423681814</v>
      </c>
    </row>
    <row r="31" spans="1:5" ht="12.6" customHeight="1" x14ac:dyDescent="0.2">
      <c r="A31" s="1" t="s">
        <v>75</v>
      </c>
      <c r="B31" s="2">
        <v>-27038.919082320004</v>
      </c>
      <c r="C31" s="2">
        <v>-22048.7995157</v>
      </c>
      <c r="D31" s="2">
        <f t="shared" si="0"/>
        <v>4990.1195666200038</v>
      </c>
      <c r="E31" s="25">
        <f t="shared" si="1"/>
        <v>-18.455321943261055</v>
      </c>
    </row>
    <row r="32" spans="1:5" ht="12.6" customHeight="1" x14ac:dyDescent="0.2">
      <c r="A32" s="1" t="s">
        <v>24</v>
      </c>
      <c r="B32" s="2">
        <v>0</v>
      </c>
      <c r="C32" s="2">
        <v>0</v>
      </c>
      <c r="D32" s="2">
        <f t="shared" si="0"/>
        <v>0</v>
      </c>
      <c r="E32" s="25">
        <f t="shared" si="1"/>
        <v>0</v>
      </c>
    </row>
    <row r="33" spans="1:5" ht="12.6" customHeight="1" x14ac:dyDescent="0.2">
      <c r="A33" s="1" t="s">
        <v>25</v>
      </c>
      <c r="B33" s="2">
        <v>-7.5384843400000001</v>
      </c>
      <c r="C33" s="2">
        <v>-5.4971822500000007</v>
      </c>
      <c r="D33" s="2">
        <f t="shared" si="0"/>
        <v>2.0413020899999994</v>
      </c>
      <c r="E33" s="25">
        <f t="shared" si="1"/>
        <v>-27.078415208328195</v>
      </c>
    </row>
    <row r="34" spans="1:5" ht="12.6" customHeight="1" x14ac:dyDescent="0.2">
      <c r="A34" s="1" t="s">
        <v>26</v>
      </c>
      <c r="B34" s="2">
        <v>-2981.1143375700003</v>
      </c>
      <c r="C34" s="2">
        <v>-3091.8209323200003</v>
      </c>
      <c r="D34" s="2">
        <f t="shared" si="0"/>
        <v>-110.70659475000002</v>
      </c>
      <c r="E34" s="25">
        <f t="shared" si="1"/>
        <v>3.7135977427903839</v>
      </c>
    </row>
    <row r="35" spans="1:5" ht="12.95" customHeight="1" x14ac:dyDescent="0.2">
      <c r="A35" s="1" t="s">
        <v>28</v>
      </c>
      <c r="B35" s="3">
        <f>B36+B48</f>
        <v>14214.136393859999</v>
      </c>
      <c r="C35" s="3">
        <f>C36+C48</f>
        <v>14935.493120890002</v>
      </c>
      <c r="D35" s="3">
        <f t="shared" si="0"/>
        <v>721.35672703000273</v>
      </c>
      <c r="E35" s="24">
        <f t="shared" si="1"/>
        <v>5.0749247582962767</v>
      </c>
    </row>
    <row r="36" spans="1:5" ht="12.75" customHeight="1" x14ac:dyDescent="0.2">
      <c r="A36" s="1" t="s">
        <v>29</v>
      </c>
      <c r="B36" s="3">
        <f>B37+B38+B39+B40+B41+B42+B43+B44+B45+B46+B47</f>
        <v>19770.157861389998</v>
      </c>
      <c r="C36" s="3">
        <f>C37+C38+C39+C40+C41+C42+C43+C44+C45+C46+C47</f>
        <v>20248.789220850002</v>
      </c>
      <c r="D36" s="3">
        <f t="shared" si="0"/>
        <v>478.6313594600033</v>
      </c>
      <c r="E36" s="24">
        <f t="shared" si="1"/>
        <v>2.4209789462265547</v>
      </c>
    </row>
    <row r="37" spans="1:5" ht="12.4" customHeight="1" x14ac:dyDescent="0.2">
      <c r="A37" s="1" t="s">
        <v>30</v>
      </c>
      <c r="B37" s="2">
        <v>9230.0021906300008</v>
      </c>
      <c r="C37" s="2">
        <v>9010.3658839</v>
      </c>
      <c r="D37" s="2">
        <f t="shared" si="0"/>
        <v>-219.6363067300008</v>
      </c>
      <c r="E37" s="25">
        <f t="shared" si="1"/>
        <v>-2.3795910574427381</v>
      </c>
    </row>
    <row r="38" spans="1:5" ht="12.4" customHeight="1" x14ac:dyDescent="0.2">
      <c r="A38" s="1" t="s">
        <v>31</v>
      </c>
      <c r="B38" s="2">
        <v>5488.5643095000005</v>
      </c>
      <c r="C38" s="2">
        <v>6004.876905000001</v>
      </c>
      <c r="D38" s="2">
        <f t="shared" si="0"/>
        <v>516.3125955000005</v>
      </c>
      <c r="E38" s="25">
        <f t="shared" si="1"/>
        <v>9.4070610524928924</v>
      </c>
    </row>
    <row r="39" spans="1:5" ht="12.4" customHeight="1" x14ac:dyDescent="0.2">
      <c r="A39" s="1" t="s">
        <v>32</v>
      </c>
      <c r="B39" s="2">
        <v>593.77183063999996</v>
      </c>
      <c r="C39" s="2">
        <v>600.58673536999993</v>
      </c>
      <c r="D39" s="2">
        <f t="shared" si="0"/>
        <v>6.8149047299999665</v>
      </c>
      <c r="E39" s="25">
        <f t="shared" si="1"/>
        <v>1.1477312291245738</v>
      </c>
    </row>
    <row r="40" spans="1:5" ht="12.4" customHeight="1" x14ac:dyDescent="0.2">
      <c r="A40" s="1" t="s">
        <v>33</v>
      </c>
      <c r="B40" s="2">
        <v>0</v>
      </c>
      <c r="C40" s="2">
        <v>0</v>
      </c>
      <c r="D40" s="2">
        <f t="shared" si="0"/>
        <v>0</v>
      </c>
      <c r="E40" s="25">
        <f t="shared" si="1"/>
        <v>0</v>
      </c>
    </row>
    <row r="41" spans="1:5" ht="12.4" customHeight="1" x14ac:dyDescent="0.2">
      <c r="A41" s="1" t="s">
        <v>34</v>
      </c>
      <c r="B41" s="2">
        <v>562.64341915000011</v>
      </c>
      <c r="C41" s="2">
        <v>543.11942666999994</v>
      </c>
      <c r="D41" s="2">
        <f t="shared" si="0"/>
        <v>-19.523992480000175</v>
      </c>
      <c r="E41" s="25">
        <f t="shared" si="1"/>
        <v>-3.4700472475969804</v>
      </c>
    </row>
    <row r="42" spans="1:5" ht="12.4" customHeight="1" x14ac:dyDescent="0.2">
      <c r="A42" s="1" t="s">
        <v>35</v>
      </c>
      <c r="B42" s="2">
        <v>204.44321864999998</v>
      </c>
      <c r="C42" s="2">
        <v>259.51751337999997</v>
      </c>
      <c r="D42" s="2">
        <f t="shared" si="0"/>
        <v>55.074294729999991</v>
      </c>
      <c r="E42" s="25">
        <f t="shared" si="1"/>
        <v>26.938675243753309</v>
      </c>
    </row>
    <row r="43" spans="1:5" ht="12.4" customHeight="1" x14ac:dyDescent="0.2">
      <c r="A43" s="1" t="s">
        <v>36</v>
      </c>
      <c r="B43" s="2">
        <v>48.55684325</v>
      </c>
      <c r="C43" s="2">
        <v>50.344614159999999</v>
      </c>
      <c r="D43" s="2">
        <f t="shared" si="0"/>
        <v>1.787770909999999</v>
      </c>
      <c r="E43" s="25">
        <f t="shared" si="1"/>
        <v>3.6818104109352277</v>
      </c>
    </row>
    <row r="44" spans="1:5" ht="12.4" customHeight="1" x14ac:dyDescent="0.2">
      <c r="A44" s="1" t="s">
        <v>37</v>
      </c>
      <c r="B44" s="2">
        <v>2.7369340299999996</v>
      </c>
      <c r="C44" s="2">
        <v>0.79637051000000003</v>
      </c>
      <c r="D44" s="2">
        <f t="shared" si="0"/>
        <v>-1.9405635199999995</v>
      </c>
      <c r="E44" s="25">
        <f t="shared" si="1"/>
        <v>-70.902824062588024</v>
      </c>
    </row>
    <row r="45" spans="1:5" ht="12.4" customHeight="1" x14ac:dyDescent="0.2">
      <c r="A45" s="1" t="s">
        <v>38</v>
      </c>
      <c r="B45" s="2">
        <v>3526.0757478100004</v>
      </c>
      <c r="C45" s="2">
        <v>3638.9581239300005</v>
      </c>
      <c r="D45" s="2">
        <f t="shared" si="0"/>
        <v>112.88237612000012</v>
      </c>
      <c r="E45" s="25">
        <f t="shared" si="1"/>
        <v>3.2013599307987022</v>
      </c>
    </row>
    <row r="46" spans="1:5" ht="12.4" customHeight="1" x14ac:dyDescent="0.2">
      <c r="A46" s="1" t="s">
        <v>39</v>
      </c>
      <c r="B46" s="2">
        <v>4.1983177299999994</v>
      </c>
      <c r="C46" s="2">
        <v>4.2386239300000002</v>
      </c>
      <c r="D46" s="2">
        <f t="shared" si="0"/>
        <v>4.0306200000000736E-2</v>
      </c>
      <c r="E46" s="25">
        <f t="shared" si="1"/>
        <v>0.96005596984679187</v>
      </c>
    </row>
    <row r="47" spans="1:5" ht="12.4" customHeight="1" x14ac:dyDescent="0.2">
      <c r="A47" s="1" t="s">
        <v>40</v>
      </c>
      <c r="B47" s="2">
        <v>109.16505000000001</v>
      </c>
      <c r="C47" s="2">
        <v>135.98502400000001</v>
      </c>
      <c r="D47" s="2">
        <f t="shared" si="0"/>
        <v>26.819974000000002</v>
      </c>
      <c r="E47" s="25">
        <f t="shared" si="1"/>
        <v>24.568278950085215</v>
      </c>
    </row>
    <row r="48" spans="1:5" ht="12.75" customHeight="1" x14ac:dyDescent="0.2">
      <c r="A48" s="1" t="s">
        <v>41</v>
      </c>
      <c r="B48" s="3">
        <f>B49+B50+B51+B52+B53+B54+B55+B56+B57+B58+B59</f>
        <v>-5556.0214675299994</v>
      </c>
      <c r="C48" s="3">
        <f>C49+C50+C51+C52+C53+C54+C55+C56+C57+C58+C59</f>
        <v>-5313.29609996</v>
      </c>
      <c r="D48" s="3">
        <f t="shared" si="0"/>
        <v>242.72536756999943</v>
      </c>
      <c r="E48" s="24">
        <f t="shared" si="1"/>
        <v>-4.3686902397428327</v>
      </c>
    </row>
    <row r="49" spans="1:5" ht="12.4" customHeight="1" x14ac:dyDescent="0.2">
      <c r="A49" s="1" t="s">
        <v>30</v>
      </c>
      <c r="B49" s="2">
        <v>-2820.4938721300005</v>
      </c>
      <c r="C49" s="2">
        <v>-2563.31367679</v>
      </c>
      <c r="D49" s="2">
        <f t="shared" si="0"/>
        <v>257.18019534000041</v>
      </c>
      <c r="E49" s="25">
        <f t="shared" si="1"/>
        <v>-9.1182681827910272</v>
      </c>
    </row>
    <row r="50" spans="1:5" ht="12.4" customHeight="1" x14ac:dyDescent="0.2">
      <c r="A50" s="1" t="s">
        <v>31</v>
      </c>
      <c r="B50" s="2">
        <v>-1231.9306120000001</v>
      </c>
      <c r="C50" s="2">
        <v>-1284.2187334499999</v>
      </c>
      <c r="D50" s="2">
        <f t="shared" si="0"/>
        <v>-52.288121449999835</v>
      </c>
      <c r="E50" s="25">
        <f t="shared" si="1"/>
        <v>4.2444047530495084</v>
      </c>
    </row>
    <row r="51" spans="1:5" ht="12.4" customHeight="1" x14ac:dyDescent="0.2">
      <c r="A51" s="1" t="s">
        <v>32</v>
      </c>
      <c r="B51" s="2">
        <v>-84.034910719999999</v>
      </c>
      <c r="C51" s="2">
        <v>-86.143663419999996</v>
      </c>
      <c r="D51" s="2">
        <f t="shared" si="0"/>
        <v>-2.1087526999999966</v>
      </c>
      <c r="E51" s="25">
        <f t="shared" si="1"/>
        <v>2.509376974322322</v>
      </c>
    </row>
    <row r="52" spans="1:5" ht="12.4" customHeight="1" x14ac:dyDescent="0.2">
      <c r="A52" s="1" t="s">
        <v>33</v>
      </c>
      <c r="B52" s="2">
        <v>0</v>
      </c>
      <c r="C52" s="2">
        <v>0</v>
      </c>
      <c r="D52" s="2">
        <f t="shared" si="0"/>
        <v>0</v>
      </c>
      <c r="E52" s="25">
        <f t="shared" si="1"/>
        <v>0</v>
      </c>
    </row>
    <row r="53" spans="1:5" ht="12.4" customHeight="1" x14ac:dyDescent="0.2">
      <c r="A53" s="1" t="s">
        <v>34</v>
      </c>
      <c r="B53" s="2">
        <v>-589.18152895000003</v>
      </c>
      <c r="C53" s="2">
        <v>-542.26737374999993</v>
      </c>
      <c r="D53" s="2">
        <f t="shared" si="0"/>
        <v>46.914155200000096</v>
      </c>
      <c r="E53" s="25">
        <f t="shared" si="1"/>
        <v>-7.9625977555011502</v>
      </c>
    </row>
    <row r="54" spans="1:5" ht="12.4" customHeight="1" x14ac:dyDescent="0.2">
      <c r="A54" s="1" t="s">
        <v>35</v>
      </c>
      <c r="B54" s="2">
        <v>-89.840327340000002</v>
      </c>
      <c r="C54" s="2">
        <v>-121.69910286</v>
      </c>
      <c r="D54" s="2">
        <f t="shared" si="0"/>
        <v>-31.858775519999995</v>
      </c>
      <c r="E54" s="25">
        <f t="shared" si="1"/>
        <v>35.461553250391347</v>
      </c>
    </row>
    <row r="55" spans="1:5" ht="12.4" customHeight="1" x14ac:dyDescent="0.2">
      <c r="A55" s="1" t="s">
        <v>36</v>
      </c>
      <c r="B55" s="2">
        <v>-78.655573000000004</v>
      </c>
      <c r="C55" s="2">
        <v>-81.476184969999991</v>
      </c>
      <c r="D55" s="2">
        <f t="shared" si="0"/>
        <v>-2.8206119699999874</v>
      </c>
      <c r="E55" s="25">
        <f t="shared" si="1"/>
        <v>3.5860293967981107</v>
      </c>
    </row>
    <row r="56" spans="1:5" ht="12.4" customHeight="1" x14ac:dyDescent="0.2">
      <c r="A56" s="1" t="s">
        <v>37</v>
      </c>
      <c r="B56" s="2">
        <v>-30.93823815</v>
      </c>
      <c r="C56" s="2">
        <v>-24.048305689999999</v>
      </c>
      <c r="D56" s="2">
        <f t="shared" si="0"/>
        <v>6.8899324600000007</v>
      </c>
      <c r="E56" s="25">
        <f t="shared" si="1"/>
        <v>-22.269957411909061</v>
      </c>
    </row>
    <row r="57" spans="1:5" ht="12.4" customHeight="1" x14ac:dyDescent="0.2">
      <c r="A57" s="1" t="s">
        <v>38</v>
      </c>
      <c r="B57" s="2">
        <v>-523.75147279999999</v>
      </c>
      <c r="C57" s="2">
        <v>-501.15649876000003</v>
      </c>
      <c r="D57" s="2">
        <f t="shared" si="0"/>
        <v>22.594974039999954</v>
      </c>
      <c r="E57" s="25">
        <f t="shared" si="1"/>
        <v>-4.3140640577497891</v>
      </c>
    </row>
    <row r="58" spans="1:5" ht="12.4" customHeight="1" x14ac:dyDescent="0.2">
      <c r="A58" s="1" t="s">
        <v>39</v>
      </c>
      <c r="B58" s="2">
        <v>-12.57335181</v>
      </c>
      <c r="C58" s="2">
        <v>-12.692612140000001</v>
      </c>
      <c r="D58" s="2">
        <f t="shared" si="0"/>
        <v>-0.11926033000000125</v>
      </c>
      <c r="E58" s="25">
        <f t="shared" si="1"/>
        <v>0.94851660720374298</v>
      </c>
    </row>
    <row r="59" spans="1:5" ht="12.4" customHeight="1" x14ac:dyDescent="0.2">
      <c r="A59" s="1" t="s">
        <v>40</v>
      </c>
      <c r="B59" s="2">
        <v>-94.621580629999983</v>
      </c>
      <c r="C59" s="2">
        <v>-96.279948130000008</v>
      </c>
      <c r="D59" s="2">
        <f t="shared" si="0"/>
        <v>-1.6583675000000255</v>
      </c>
      <c r="E59" s="25">
        <f t="shared" si="1"/>
        <v>1.752631364809659</v>
      </c>
    </row>
    <row r="60" spans="1:5" ht="12.95" customHeight="1" x14ac:dyDescent="0.2">
      <c r="A60" s="1" t="s">
        <v>42</v>
      </c>
      <c r="B60" s="3">
        <f>B61+B67</f>
        <v>-3634.0749532600007</v>
      </c>
      <c r="C60" s="3">
        <f>C61+C67</f>
        <v>-3947.8850855499995</v>
      </c>
      <c r="D60" s="3">
        <f t="shared" si="0"/>
        <v>-313.81013228999882</v>
      </c>
      <c r="E60" s="24">
        <f t="shared" si="1"/>
        <v>8.635213536487214</v>
      </c>
    </row>
    <row r="61" spans="1:5" ht="12.75" customHeight="1" x14ac:dyDescent="0.2">
      <c r="A61" s="1" t="s">
        <v>43</v>
      </c>
      <c r="B61" s="3">
        <f>B62+B63</f>
        <v>3750.1551882200006</v>
      </c>
      <c r="C61" s="3">
        <f>C62+C63</f>
        <v>4312.4928377099995</v>
      </c>
      <c r="D61" s="3">
        <f t="shared" si="0"/>
        <v>562.33764948999897</v>
      </c>
      <c r="E61" s="24">
        <f t="shared" si="1"/>
        <v>14.995050105030742</v>
      </c>
    </row>
    <row r="62" spans="1:5" ht="12.75" customHeight="1" x14ac:dyDescent="0.2">
      <c r="A62" s="1" t="s">
        <v>44</v>
      </c>
      <c r="B62" s="2">
        <v>56.889672540000007</v>
      </c>
      <c r="C62" s="2">
        <v>64.013893019999998</v>
      </c>
      <c r="D62" s="2">
        <f t="shared" si="0"/>
        <v>7.1242204799999911</v>
      </c>
      <c r="E62" s="25">
        <f t="shared" si="1"/>
        <v>12.522871308480177</v>
      </c>
    </row>
    <row r="63" spans="1:5" ht="12.75" customHeight="1" x14ac:dyDescent="0.2">
      <c r="A63" s="1" t="s">
        <v>49</v>
      </c>
      <c r="B63" s="2">
        <f>B64+B65+B66</f>
        <v>3693.2655156800006</v>
      </c>
      <c r="C63" s="2">
        <f>C64+C65+C66</f>
        <v>4248.4789446899995</v>
      </c>
      <c r="D63" s="2">
        <f t="shared" si="0"/>
        <v>555.21342900999889</v>
      </c>
      <c r="E63" s="25">
        <f t="shared" si="1"/>
        <v>15.033130617140955</v>
      </c>
    </row>
    <row r="64" spans="1:5" ht="12.4" customHeight="1" x14ac:dyDescent="0.2">
      <c r="A64" s="1" t="s">
        <v>45</v>
      </c>
      <c r="B64" s="2">
        <v>151.78913778</v>
      </c>
      <c r="C64" s="2">
        <v>154.95231651999998</v>
      </c>
      <c r="D64" s="2">
        <f t="shared" si="0"/>
        <v>3.163178739999978</v>
      </c>
      <c r="E64" s="25">
        <f t="shared" si="1"/>
        <v>2.0839295790616035</v>
      </c>
    </row>
    <row r="65" spans="1:5" ht="12.4" customHeight="1" x14ac:dyDescent="0.2">
      <c r="A65" s="1" t="s">
        <v>46</v>
      </c>
      <c r="B65" s="2">
        <v>744.19578086000001</v>
      </c>
      <c r="C65" s="2">
        <v>1052.9237395</v>
      </c>
      <c r="D65" s="2">
        <f t="shared" si="0"/>
        <v>308.72795864</v>
      </c>
      <c r="E65" s="25">
        <f t="shared" si="1"/>
        <v>41.484776799356609</v>
      </c>
    </row>
    <row r="66" spans="1:5" ht="12.4" customHeight="1" x14ac:dyDescent="0.2">
      <c r="A66" s="1" t="s">
        <v>47</v>
      </c>
      <c r="B66" s="2">
        <v>2797.2805970400004</v>
      </c>
      <c r="C66" s="2">
        <v>3040.6028886699996</v>
      </c>
      <c r="D66" s="2">
        <f t="shared" si="0"/>
        <v>243.3222916299992</v>
      </c>
      <c r="E66" s="25">
        <f t="shared" si="1"/>
        <v>8.6985299897148565</v>
      </c>
    </row>
    <row r="67" spans="1:5" ht="12.75" customHeight="1" x14ac:dyDescent="0.2">
      <c r="A67" s="1" t="s">
        <v>48</v>
      </c>
      <c r="B67" s="3">
        <f>B68+B69</f>
        <v>-7384.2301414800013</v>
      </c>
      <c r="C67" s="3">
        <f>C68+C69</f>
        <v>-8260.3779232599991</v>
      </c>
      <c r="D67" s="3">
        <f t="shared" si="0"/>
        <v>-876.14778177999779</v>
      </c>
      <c r="E67" s="24">
        <f t="shared" si="1"/>
        <v>11.865120195243463</v>
      </c>
    </row>
    <row r="68" spans="1:5" ht="12.75" customHeight="1" x14ac:dyDescent="0.2">
      <c r="A68" s="1" t="s">
        <v>44</v>
      </c>
      <c r="B68" s="2">
        <v>-2.9044540000000003</v>
      </c>
      <c r="C68" s="2">
        <v>-3.4853448</v>
      </c>
      <c r="D68" s="2">
        <f t="shared" si="0"/>
        <v>-0.58089079999999971</v>
      </c>
      <c r="E68" s="25">
        <f t="shared" si="1"/>
        <v>20</v>
      </c>
    </row>
    <row r="69" spans="1:5" ht="12.75" customHeight="1" x14ac:dyDescent="0.2">
      <c r="A69" s="1" t="s">
        <v>49</v>
      </c>
      <c r="B69" s="2">
        <f>B70+B71+B72</f>
        <v>-7381.3256874800009</v>
      </c>
      <c r="C69" s="2">
        <f>C70+C71+C72</f>
        <v>-8256.8925784599996</v>
      </c>
      <c r="D69" s="2">
        <f t="shared" si="0"/>
        <v>-875.56689097999879</v>
      </c>
      <c r="E69" s="25">
        <f t="shared" si="1"/>
        <v>11.861919227668153</v>
      </c>
    </row>
    <row r="70" spans="1:5" ht="12.4" customHeight="1" x14ac:dyDescent="0.2">
      <c r="A70" s="1" t="s">
        <v>45</v>
      </c>
      <c r="B70" s="2">
        <v>-3098.4078215300001</v>
      </c>
      <c r="C70" s="2">
        <v>-3304.2217046099995</v>
      </c>
      <c r="D70" s="2">
        <f t="shared" si="0"/>
        <v>-205.81388307999941</v>
      </c>
      <c r="E70" s="25">
        <f t="shared" si="1"/>
        <v>6.6425691818182884</v>
      </c>
    </row>
    <row r="71" spans="1:5" ht="12.4" customHeight="1" x14ac:dyDescent="0.2">
      <c r="A71" s="1" t="s">
        <v>46</v>
      </c>
      <c r="B71" s="2">
        <v>-1583.4651197400001</v>
      </c>
      <c r="C71" s="2">
        <v>-1916.4769766299999</v>
      </c>
      <c r="D71" s="2">
        <f t="shared" si="0"/>
        <v>-333.01185688999976</v>
      </c>
      <c r="E71" s="25">
        <f t="shared" si="1"/>
        <v>21.03057735459808</v>
      </c>
    </row>
    <row r="72" spans="1:5" ht="12.4" customHeight="1" x14ac:dyDescent="0.2">
      <c r="A72" s="1" t="s">
        <v>47</v>
      </c>
      <c r="B72" s="2">
        <v>-2699.45274621</v>
      </c>
      <c r="C72" s="2">
        <v>-3036.1938972200005</v>
      </c>
      <c r="D72" s="2">
        <f t="shared" si="0"/>
        <v>-336.74115101000052</v>
      </c>
      <c r="E72" s="25">
        <f t="shared" si="1"/>
        <v>12.474422880073789</v>
      </c>
    </row>
    <row r="73" spans="1:5" ht="12.95" customHeight="1" x14ac:dyDescent="0.2">
      <c r="A73" s="1" t="s">
        <v>50</v>
      </c>
      <c r="B73" s="3">
        <f>B74+B75</f>
        <v>-142.51631354000006</v>
      </c>
      <c r="C73" s="3">
        <f>C74+C75</f>
        <v>-178.72559480999996</v>
      </c>
      <c r="D73" s="3">
        <f t="shared" si="0"/>
        <v>-36.209281269999906</v>
      </c>
      <c r="E73" s="24">
        <f t="shared" si="1"/>
        <v>25.407113312566182</v>
      </c>
    </row>
    <row r="74" spans="1:5" ht="12.75" customHeight="1" x14ac:dyDescent="0.2">
      <c r="A74" s="1" t="s">
        <v>51</v>
      </c>
      <c r="B74" s="2">
        <v>912.81971836999992</v>
      </c>
      <c r="C74" s="2">
        <v>879.73414121999997</v>
      </c>
      <c r="D74" s="2">
        <f t="shared" si="0"/>
        <v>-33.085577149999949</v>
      </c>
      <c r="E74" s="25">
        <f t="shared" si="1"/>
        <v>-3.6245467187190172</v>
      </c>
    </row>
    <row r="75" spans="1:5" ht="12.75" customHeight="1" x14ac:dyDescent="0.2">
      <c r="A75" s="1" t="s">
        <v>52</v>
      </c>
      <c r="B75" s="2">
        <v>-1055.33603191</v>
      </c>
      <c r="C75" s="2">
        <v>-1058.4597360299999</v>
      </c>
      <c r="D75" s="2">
        <f t="shared" si="0"/>
        <v>-3.1237041199999567</v>
      </c>
      <c r="E75" s="25">
        <f t="shared" si="1"/>
        <v>0.29599142126764377</v>
      </c>
    </row>
    <row r="76" spans="1:5" ht="12.75" customHeight="1" x14ac:dyDescent="0.2">
      <c r="A76" s="1" t="s">
        <v>53</v>
      </c>
      <c r="B76" s="2">
        <v>24.650668760000002</v>
      </c>
      <c r="C76" s="2">
        <v>17.15351278</v>
      </c>
      <c r="D76" s="2">
        <f t="shared" si="0"/>
        <v>-7.4971559800000023</v>
      </c>
      <c r="E76" s="25">
        <f t="shared" si="1"/>
        <v>-30.413600754578482</v>
      </c>
    </row>
    <row r="77" spans="1:5" ht="12.75" customHeight="1" x14ac:dyDescent="0.2">
      <c r="A77" s="1" t="s">
        <v>54</v>
      </c>
      <c r="B77" s="2">
        <v>-167.16698229999997</v>
      </c>
      <c r="C77" s="2">
        <v>-195.87910758999988</v>
      </c>
      <c r="D77" s="2">
        <f t="shared" si="0"/>
        <v>-28.712125289999904</v>
      </c>
      <c r="E77" s="25">
        <f t="shared" si="1"/>
        <v>17.175715500129556</v>
      </c>
    </row>
    <row r="78" spans="1:5" ht="14.1" customHeight="1" x14ac:dyDescent="0.2">
      <c r="A78" s="1" t="s">
        <v>55</v>
      </c>
      <c r="B78" s="3">
        <f>B79+B80</f>
        <v>2895.5575859699993</v>
      </c>
      <c r="C78" s="3">
        <f>C79+C80</f>
        <v>2959.2701579199988</v>
      </c>
      <c r="D78" s="3">
        <f t="shared" si="0"/>
        <v>63.712571949999528</v>
      </c>
      <c r="E78" s="24">
        <f t="shared" si="1"/>
        <v>2.2003558920295632</v>
      </c>
    </row>
    <row r="79" spans="1:5" ht="12.95" customHeight="1" x14ac:dyDescent="0.2">
      <c r="A79" s="1" t="s">
        <v>56</v>
      </c>
      <c r="B79" s="3">
        <v>9.1661486500000002</v>
      </c>
      <c r="C79" s="3">
        <v>2.6469553000000001</v>
      </c>
      <c r="D79" s="3">
        <f t="shared" si="0"/>
        <v>-6.5191933500000001</v>
      </c>
      <c r="E79" s="24">
        <f t="shared" si="1"/>
        <v>-71.122492105776615</v>
      </c>
    </row>
    <row r="80" spans="1:5" ht="12.95" customHeight="1" x14ac:dyDescent="0.2">
      <c r="A80" s="1" t="s">
        <v>57</v>
      </c>
      <c r="B80" s="3">
        <f>B81+B90+B93+B104</f>
        <v>2886.3914373199991</v>
      </c>
      <c r="C80" s="3">
        <f>C81+C90+C93+C104</f>
        <v>2956.6232026199987</v>
      </c>
      <c r="D80" s="3">
        <f t="shared" ref="D80:D105" si="2">+C80-B80</f>
        <v>70.231765299999552</v>
      </c>
      <c r="E80" s="24">
        <f t="shared" ref="E80:E105" si="3">IF(B80=0,0,+C80/B80*100-100)</f>
        <v>2.433203078138618</v>
      </c>
    </row>
    <row r="81" spans="1:5" ht="12.75" customHeight="1" x14ac:dyDescent="0.2">
      <c r="A81" s="1" t="s">
        <v>58</v>
      </c>
      <c r="B81" s="5">
        <f>B82+B86</f>
        <v>1386.0485246999997</v>
      </c>
      <c r="C81" s="5">
        <f>C82+C86</f>
        <v>2375.8831912299997</v>
      </c>
      <c r="D81" s="5">
        <f t="shared" si="2"/>
        <v>989.83466653000005</v>
      </c>
      <c r="E81" s="26">
        <f t="shared" si="3"/>
        <v>71.414142354376992</v>
      </c>
    </row>
    <row r="82" spans="1:5" ht="12.75" customHeight="1" x14ac:dyDescent="0.2">
      <c r="A82" s="1" t="s">
        <v>59</v>
      </c>
      <c r="B82" s="2">
        <f>B83+B84+B85</f>
        <v>-810.9633009500003</v>
      </c>
      <c r="C82" s="2">
        <f>C83+C84+C85</f>
        <v>-456.74876796000001</v>
      </c>
      <c r="D82" s="2">
        <f t="shared" si="2"/>
        <v>354.21453299000029</v>
      </c>
      <c r="E82" s="25">
        <f t="shared" si="3"/>
        <v>-43.678244450156598</v>
      </c>
    </row>
    <row r="83" spans="1:5" ht="12.75" customHeight="1" x14ac:dyDescent="0.2">
      <c r="A83" s="1" t="s">
        <v>60</v>
      </c>
      <c r="B83" s="2">
        <v>-810.9633009500003</v>
      </c>
      <c r="C83" s="2">
        <v>-456.74876796000001</v>
      </c>
      <c r="D83" s="2">
        <f t="shared" si="2"/>
        <v>354.21453299000029</v>
      </c>
      <c r="E83" s="25">
        <f t="shared" si="3"/>
        <v>-43.678244450156598</v>
      </c>
    </row>
    <row r="84" spans="1:5" ht="12.75" customHeight="1" x14ac:dyDescent="0.2">
      <c r="A84" s="1" t="s">
        <v>77</v>
      </c>
      <c r="B84" s="2">
        <v>0</v>
      </c>
      <c r="C84" s="2">
        <v>0</v>
      </c>
      <c r="D84" s="2">
        <f t="shared" si="2"/>
        <v>0</v>
      </c>
      <c r="E84" s="25">
        <f t="shared" si="3"/>
        <v>0</v>
      </c>
    </row>
    <row r="85" spans="1:5" ht="12.75" customHeight="1" x14ac:dyDescent="0.2">
      <c r="A85" s="1" t="s">
        <v>76</v>
      </c>
      <c r="B85" s="2">
        <v>0</v>
      </c>
      <c r="C85" s="2">
        <v>0</v>
      </c>
      <c r="D85" s="2">
        <f t="shared" si="2"/>
        <v>0</v>
      </c>
      <c r="E85" s="25">
        <f t="shared" si="3"/>
        <v>0</v>
      </c>
    </row>
    <row r="86" spans="1:5" ht="12.75" customHeight="1" x14ac:dyDescent="0.2">
      <c r="A86" s="4" t="s">
        <v>61</v>
      </c>
      <c r="B86" s="2">
        <f>B87+B88+B89</f>
        <v>2197.01182565</v>
      </c>
      <c r="C86" s="2">
        <f>C87+C88+C89</f>
        <v>2832.6319591899996</v>
      </c>
      <c r="D86" s="2">
        <f t="shared" si="2"/>
        <v>635.62013353999964</v>
      </c>
      <c r="E86" s="27">
        <f t="shared" si="3"/>
        <v>28.931120266134542</v>
      </c>
    </row>
    <row r="87" spans="1:5" ht="12.75" customHeight="1" x14ac:dyDescent="0.2">
      <c r="A87" s="1" t="s">
        <v>62</v>
      </c>
      <c r="B87" s="2">
        <v>41.61053385000001</v>
      </c>
      <c r="C87" s="2">
        <v>-327.21234291999997</v>
      </c>
      <c r="D87" s="2">
        <f t="shared" si="2"/>
        <v>-368.82287676999999</v>
      </c>
      <c r="E87" s="25">
        <f t="shared" si="3"/>
        <v>-886.36900958673925</v>
      </c>
    </row>
    <row r="88" spans="1:5" ht="12.75" customHeight="1" x14ac:dyDescent="0.2">
      <c r="A88" s="1" t="s">
        <v>78</v>
      </c>
      <c r="B88" s="2">
        <v>1053.12791803</v>
      </c>
      <c r="C88" s="2">
        <v>1747.48882151</v>
      </c>
      <c r="D88" s="2">
        <f t="shared" si="2"/>
        <v>694.36090347999993</v>
      </c>
      <c r="E88" s="25">
        <f t="shared" si="3"/>
        <v>65.933196869273388</v>
      </c>
    </row>
    <row r="89" spans="1:5" ht="12.75" customHeight="1" x14ac:dyDescent="0.2">
      <c r="A89" s="1" t="s">
        <v>79</v>
      </c>
      <c r="B89" s="2">
        <v>1102.27337377</v>
      </c>
      <c r="C89" s="2">
        <v>1412.3554805999997</v>
      </c>
      <c r="D89" s="2">
        <f t="shared" si="2"/>
        <v>310.0821068299997</v>
      </c>
      <c r="E89" s="25">
        <f t="shared" si="3"/>
        <v>28.13114370797652</v>
      </c>
    </row>
    <row r="90" spans="1:5" ht="12.75" customHeight="1" x14ac:dyDescent="0.2">
      <c r="A90" s="1" t="s">
        <v>63</v>
      </c>
      <c r="B90" s="5">
        <f>B91+B92</f>
        <v>1312.0117476800001</v>
      </c>
      <c r="C90" s="5">
        <f>C91+C92</f>
        <v>-485.77403319000041</v>
      </c>
      <c r="D90" s="5">
        <f t="shared" si="2"/>
        <v>-1797.7857808700005</v>
      </c>
      <c r="E90" s="26">
        <f t="shared" si="3"/>
        <v>-137.02512832289676</v>
      </c>
    </row>
    <row r="91" spans="1:5" ht="12.75" customHeight="1" x14ac:dyDescent="0.2">
      <c r="A91" s="1" t="s">
        <v>80</v>
      </c>
      <c r="B91" s="2">
        <v>-2241.9969284399999</v>
      </c>
      <c r="C91" s="2">
        <v>-3572.0723737500002</v>
      </c>
      <c r="D91" s="2">
        <f t="shared" si="2"/>
        <v>-1330.0754453100003</v>
      </c>
      <c r="E91" s="25">
        <f t="shared" si="3"/>
        <v>59.325480264394372</v>
      </c>
    </row>
    <row r="92" spans="1:5" ht="12.75" customHeight="1" x14ac:dyDescent="0.2">
      <c r="A92" s="1" t="s">
        <v>81</v>
      </c>
      <c r="B92" s="2">
        <v>3554.00867612</v>
      </c>
      <c r="C92" s="2">
        <v>3086.2983405599998</v>
      </c>
      <c r="D92" s="2">
        <f t="shared" si="2"/>
        <v>-467.7103355600002</v>
      </c>
      <c r="E92" s="25">
        <f t="shared" si="3"/>
        <v>-13.160078609335628</v>
      </c>
    </row>
    <row r="93" spans="1:5" ht="12.75" customHeight="1" x14ac:dyDescent="0.2">
      <c r="A93" s="1" t="s">
        <v>64</v>
      </c>
      <c r="B93" s="5">
        <f>B94+B99</f>
        <v>64.713800089999495</v>
      </c>
      <c r="C93" s="5">
        <f>C94+C99</f>
        <v>1182.147072239999</v>
      </c>
      <c r="D93" s="5">
        <f t="shared" si="2"/>
        <v>1117.4332721499995</v>
      </c>
      <c r="E93" s="26">
        <f t="shared" si="3"/>
        <v>1726.7310381957948</v>
      </c>
    </row>
    <row r="94" spans="1:5" ht="12.75" customHeight="1" x14ac:dyDescent="0.2">
      <c r="A94" s="1" t="s">
        <v>82</v>
      </c>
      <c r="B94" s="2">
        <f>B95+B96+B97+B98</f>
        <v>-3561.7968839700011</v>
      </c>
      <c r="C94" s="2">
        <f>C95+C96+C97+C98</f>
        <v>-4292.2852306000004</v>
      </c>
      <c r="D94" s="2">
        <f t="shared" si="2"/>
        <v>-730.48834662999934</v>
      </c>
      <c r="E94" s="25">
        <f t="shared" si="3"/>
        <v>20.508983819868831</v>
      </c>
    </row>
    <row r="95" spans="1:5" ht="12.75" customHeight="1" x14ac:dyDescent="0.2">
      <c r="A95" s="1" t="s">
        <v>83</v>
      </c>
      <c r="B95" s="2">
        <v>-248.15618869999997</v>
      </c>
      <c r="C95" s="2">
        <v>-421.16069576000007</v>
      </c>
      <c r="D95" s="2">
        <f t="shared" si="2"/>
        <v>-173.00450706000009</v>
      </c>
      <c r="E95" s="25">
        <f t="shared" si="3"/>
        <v>69.715975235720606</v>
      </c>
    </row>
    <row r="96" spans="1:5" ht="12.75" customHeight="1" x14ac:dyDescent="0.2">
      <c r="A96" s="1" t="s">
        <v>84</v>
      </c>
      <c r="B96" s="2">
        <v>-1705.4043629000003</v>
      </c>
      <c r="C96" s="2">
        <v>-4998.93703362</v>
      </c>
      <c r="D96" s="2">
        <f t="shared" si="2"/>
        <v>-3293.5326707199997</v>
      </c>
      <c r="E96" s="25">
        <f t="shared" si="3"/>
        <v>193.12326990411964</v>
      </c>
    </row>
    <row r="97" spans="1:5" ht="12.75" customHeight="1" x14ac:dyDescent="0.2">
      <c r="A97" s="1" t="s">
        <v>85</v>
      </c>
      <c r="B97" s="2">
        <v>-1660.8974536900009</v>
      </c>
      <c r="C97" s="2">
        <v>1068.7549679599997</v>
      </c>
      <c r="D97" s="2">
        <f t="shared" si="2"/>
        <v>2729.6524216500006</v>
      </c>
      <c r="E97" s="25">
        <f t="shared" si="3"/>
        <v>-164.34804060813968</v>
      </c>
    </row>
    <row r="98" spans="1:5" ht="12.75" customHeight="1" x14ac:dyDescent="0.2">
      <c r="A98" s="1" t="s">
        <v>86</v>
      </c>
      <c r="B98" s="2">
        <v>52.661121319999964</v>
      </c>
      <c r="C98" s="2">
        <v>59.057530819999997</v>
      </c>
      <c r="D98" s="2">
        <f t="shared" si="2"/>
        <v>6.3964095000000327</v>
      </c>
      <c r="E98" s="25">
        <f t="shared" si="3"/>
        <v>12.146360236295919</v>
      </c>
    </row>
    <row r="99" spans="1:5" ht="12.75" customHeight="1" x14ac:dyDescent="0.2">
      <c r="A99" s="1" t="s">
        <v>65</v>
      </c>
      <c r="B99" s="2">
        <f>B100+B101+B102+B103</f>
        <v>3626.5106840600006</v>
      </c>
      <c r="C99" s="2">
        <f>C100+C101+C102+C103</f>
        <v>5474.4323028399995</v>
      </c>
      <c r="D99" s="2">
        <f t="shared" si="2"/>
        <v>1847.9216187799989</v>
      </c>
      <c r="E99" s="25">
        <f t="shared" si="3"/>
        <v>50.955912715282238</v>
      </c>
    </row>
    <row r="100" spans="1:5" ht="12.75" customHeight="1" x14ac:dyDescent="0.2">
      <c r="A100" s="1" t="s">
        <v>87</v>
      </c>
      <c r="B100" s="2">
        <v>359.09122095999999</v>
      </c>
      <c r="C100" s="2">
        <v>404.02595872000001</v>
      </c>
      <c r="D100" s="2">
        <f t="shared" si="2"/>
        <v>44.934737760000019</v>
      </c>
      <c r="E100" s="25">
        <f t="shared" si="3"/>
        <v>12.513460407043866</v>
      </c>
    </row>
    <row r="101" spans="1:5" ht="12.75" customHeight="1" x14ac:dyDescent="0.2">
      <c r="A101" s="1" t="s">
        <v>88</v>
      </c>
      <c r="B101" s="2">
        <v>-1477.64427112</v>
      </c>
      <c r="C101" s="2">
        <v>3370.1645926599999</v>
      </c>
      <c r="D101" s="2">
        <f t="shared" si="2"/>
        <v>4847.8088637800001</v>
      </c>
      <c r="E101" s="25">
        <f t="shared" si="3"/>
        <v>-328.07685574455206</v>
      </c>
    </row>
    <row r="102" spans="1:5" ht="12.75" customHeight="1" x14ac:dyDescent="0.2">
      <c r="A102" s="1" t="s">
        <v>89</v>
      </c>
      <c r="B102" s="2">
        <v>4705.9025664300007</v>
      </c>
      <c r="C102" s="2">
        <v>1624.9808729999997</v>
      </c>
      <c r="D102" s="2">
        <f t="shared" si="2"/>
        <v>-3080.9216934300011</v>
      </c>
      <c r="E102" s="25">
        <f t="shared" si="3"/>
        <v>-65.46930477073721</v>
      </c>
    </row>
    <row r="103" spans="1:5" ht="12.75" customHeight="1" x14ac:dyDescent="0.2">
      <c r="A103" s="1" t="s">
        <v>90</v>
      </c>
      <c r="B103" s="2">
        <v>39.161167789999993</v>
      </c>
      <c r="C103" s="2">
        <v>75.260878459999986</v>
      </c>
      <c r="D103" s="2">
        <f t="shared" si="2"/>
        <v>36.099710669999993</v>
      </c>
      <c r="E103" s="25">
        <f t="shared" si="3"/>
        <v>92.182416172017838</v>
      </c>
    </row>
    <row r="104" spans="1:5" ht="12.75" customHeight="1" x14ac:dyDescent="0.2">
      <c r="A104" s="1" t="s">
        <v>66</v>
      </c>
      <c r="B104" s="5">
        <v>123.61736485000002</v>
      </c>
      <c r="C104" s="5">
        <v>-115.63302765999983</v>
      </c>
      <c r="D104" s="5">
        <f t="shared" si="2"/>
        <v>-239.25039250999984</v>
      </c>
      <c r="E104" s="26">
        <f t="shared" si="3"/>
        <v>-193.54108769452532</v>
      </c>
    </row>
    <row r="105" spans="1:5" ht="14.1" customHeight="1" x14ac:dyDescent="0.2">
      <c r="A105" s="1" t="s">
        <v>91</v>
      </c>
      <c r="B105" s="3">
        <f>-B15-B78</f>
        <v>-314.55624651998642</v>
      </c>
      <c r="C105" s="3">
        <f>-C15-C78</f>
        <v>-4631.4915890999891</v>
      </c>
      <c r="D105" s="3">
        <f t="shared" si="2"/>
        <v>-4316.9353425800027</v>
      </c>
      <c r="E105" s="24">
        <f t="shared" si="3"/>
        <v>1372.3890052540132</v>
      </c>
    </row>
    <row r="106" spans="1:5" ht="6" customHeight="1" x14ac:dyDescent="0.2">
      <c r="A106" s="11"/>
      <c r="B106" s="12"/>
      <c r="C106" s="12"/>
      <c r="D106" s="12"/>
      <c r="E106" s="13"/>
    </row>
    <row r="107" spans="1:5" ht="6" customHeight="1" x14ac:dyDescent="0.2">
      <c r="A107" s="6"/>
    </row>
    <row r="108" spans="1:5" ht="12.75" customHeight="1" x14ac:dyDescent="0.2">
      <c r="A108" s="6" t="s">
        <v>69</v>
      </c>
    </row>
    <row r="109" spans="1:5" ht="12.75" customHeight="1" x14ac:dyDescent="0.2">
      <c r="A109" s="14" t="s">
        <v>68</v>
      </c>
    </row>
    <row r="110" spans="1:5" ht="12.75" customHeight="1" x14ac:dyDescent="0.2">
      <c r="A110" s="15" t="s">
        <v>7</v>
      </c>
    </row>
    <row r="111" spans="1:5" ht="12.75" customHeight="1" x14ac:dyDescent="0.2">
      <c r="A111" s="16" t="s">
        <v>8</v>
      </c>
    </row>
    <row r="112" spans="1:5" ht="12.75" customHeight="1" x14ac:dyDescent="0.2">
      <c r="A112" s="17" t="s">
        <v>12</v>
      </c>
    </row>
  </sheetData>
  <mergeCells count="13">
    <mergeCell ref="A7:E7"/>
    <mergeCell ref="A1:E1"/>
    <mergeCell ref="A2:E2"/>
    <mergeCell ref="A3:E3"/>
    <mergeCell ref="A5:E5"/>
    <mergeCell ref="A6:E6"/>
    <mergeCell ref="B9:C9"/>
    <mergeCell ref="D9:E9"/>
    <mergeCell ref="B10:C10"/>
    <mergeCell ref="B11:B13"/>
    <mergeCell ref="C11:C13"/>
    <mergeCell ref="D11:D13"/>
    <mergeCell ref="E11:E13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2025-03-13T21:34:24Z</cp:lastPrinted>
  <dcterms:created xsi:type="dcterms:W3CDTF">2018-11-21T20:09:16Z</dcterms:created>
  <dcterms:modified xsi:type="dcterms:W3CDTF">2025-03-24T20:25:48Z</dcterms:modified>
</cp:coreProperties>
</file>